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9105" firstSheet="1" activeTab="1"/>
  </bookViews>
  <sheets>
    <sheet name="identità" sheetId="1" r:id="rId1"/>
    <sheet name="equazioni" sheetId="2" r:id="rId2"/>
    <sheet name="1° principio-trasporto" sheetId="3" r:id="rId3"/>
    <sheet name="1° principio-elisione" sheetId="4" r:id="rId4"/>
    <sheet name="risoluzione" sheetId="5" r:id="rId5"/>
  </sheets>
  <definedNames/>
  <calcPr fullCalcOnLoad="1"/>
</workbook>
</file>

<file path=xl/sharedStrings.xml><?xml version="1.0" encoding="utf-8"?>
<sst xmlns="http://schemas.openxmlformats.org/spreadsheetml/2006/main" count="67" uniqueCount="22">
  <si>
    <t>attribuisci un valore alla x</t>
  </si>
  <si>
    <t>x=</t>
  </si>
  <si>
    <t>=</t>
  </si>
  <si>
    <t>(</t>
  </si>
  <si>
    <t>x</t>
  </si>
  <si>
    <t>-</t>
  </si>
  <si>
    <t>4x</t>
  </si>
  <si>
    <t>+</t>
  </si>
  <si>
    <t>)</t>
  </si>
  <si>
    <t>la soluzione dell'equazione è:</t>
  </si>
  <si>
    <r>
      <t>x</t>
    </r>
    <r>
      <rPr>
        <b/>
        <vertAlign val="superscript"/>
        <sz val="10"/>
        <rFont val="Arial"/>
        <family val="2"/>
      </rPr>
      <t>2</t>
    </r>
  </si>
  <si>
    <r>
      <t>)</t>
    </r>
    <r>
      <rPr>
        <b/>
        <vertAlign val="superscript"/>
        <sz val="14"/>
        <rFont val="Arial"/>
        <family val="2"/>
      </rPr>
      <t>2</t>
    </r>
  </si>
  <si>
    <t>Personalizza l'equazione inserendo coefficienti ed operazioni nelle aree evidenziate in verde</t>
  </si>
  <si>
    <t>procedi</t>
  </si>
  <si>
    <t>attendi</t>
  </si>
  <si>
    <t>Personalizza l'equazione inserendo coefficienti ed operazioni nelle aree evidenziate in colore</t>
  </si>
  <si>
    <t>denominatore 1</t>
  </si>
  <si>
    <t>fattore</t>
  </si>
  <si>
    <t>esponente</t>
  </si>
  <si>
    <t>denominatore 2</t>
  </si>
  <si>
    <t>denominatore 3</t>
  </si>
  <si>
    <t>inserisci i singoli fattori con i singoli esponenti di ogni denominatore dell'equazione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</si>
</sst>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00000"/>
  </numFmts>
  <fonts count="19">
    <font>
      <sz val="10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6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shrinkToFit="1"/>
    </xf>
    <xf numFmtId="0" fontId="3" fillId="7" borderId="2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7" borderId="4" xfId="0" applyFont="1" applyFill="1" applyBorder="1" applyAlignment="1">
      <alignment horizontal="center" shrinkToFit="1"/>
    </xf>
    <xf numFmtId="0" fontId="3" fillId="4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7" borderId="6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8" borderId="3" xfId="0" applyFont="1" applyFill="1" applyBorder="1" applyAlignment="1">
      <alignment horizontal="center" shrinkToFit="1"/>
    </xf>
    <xf numFmtId="0" fontId="16" fillId="9" borderId="7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wrapText="1"/>
    </xf>
    <xf numFmtId="0" fontId="3" fillId="10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1" fontId="0" fillId="10" borderId="0" xfId="0" applyNumberFormat="1" applyFill="1" applyAlignment="1">
      <alignment/>
    </xf>
    <xf numFmtId="173" fontId="0" fillId="10" borderId="0" xfId="0" applyNumberFormat="1" applyFill="1" applyBorder="1" applyAlignment="1">
      <alignment horizontal="center" vertical="top"/>
    </xf>
    <xf numFmtId="173" fontId="0" fillId="10" borderId="0" xfId="0" applyNumberFormat="1" applyFill="1" applyAlignment="1">
      <alignment horizontal="left" vertical="top"/>
    </xf>
    <xf numFmtId="173" fontId="0" fillId="10" borderId="0" xfId="0" applyNumberFormat="1" applyFill="1" applyAlignment="1">
      <alignment/>
    </xf>
    <xf numFmtId="1" fontId="0" fillId="10" borderId="0" xfId="0" applyNumberFormat="1" applyFill="1" applyBorder="1" applyAlignment="1">
      <alignment horizontal="center"/>
    </xf>
    <xf numFmtId="0" fontId="0" fillId="10" borderId="0" xfId="0" applyFill="1" applyAlignment="1" applyProtection="1">
      <alignment/>
      <protection hidden="1"/>
    </xf>
    <xf numFmtId="49" fontId="2" fillId="10" borderId="0" xfId="0" applyNumberFormat="1" applyFont="1" applyFill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3" fillId="10" borderId="0" xfId="0" applyNumberFormat="1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/>
      <protection hidden="1"/>
    </xf>
    <xf numFmtId="49" fontId="2" fillId="10" borderId="0" xfId="0" applyNumberFormat="1" applyFont="1" applyFill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shrinkToFit="1"/>
    </xf>
    <xf numFmtId="0" fontId="3" fillId="9" borderId="0" xfId="0" applyFont="1" applyFill="1" applyAlignment="1">
      <alignment horizontal="center"/>
    </xf>
    <xf numFmtId="0" fontId="10" fillId="10" borderId="0" xfId="0" applyFont="1" applyFill="1" applyAlignment="1">
      <alignment/>
    </xf>
    <xf numFmtId="0" fontId="10" fillId="9" borderId="0" xfId="0" applyFont="1" applyFill="1" applyAlignment="1">
      <alignment/>
    </xf>
    <xf numFmtId="0" fontId="10" fillId="0" borderId="0" xfId="0" applyFont="1" applyAlignment="1">
      <alignment/>
    </xf>
    <xf numFmtId="0" fontId="10" fillId="9" borderId="3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173" fontId="10" fillId="10" borderId="0" xfId="0" applyNumberFormat="1" applyFont="1" applyFill="1" applyAlignment="1">
      <alignment horizontal="left" vertical="top"/>
    </xf>
    <xf numFmtId="0" fontId="2" fillId="10" borderId="0" xfId="0" applyFont="1" applyFill="1" applyAlignment="1">
      <alignment horizontal="right"/>
    </xf>
    <xf numFmtId="49" fontId="3" fillId="10" borderId="0" xfId="0" applyNumberFormat="1" applyFont="1" applyFill="1" applyAlignment="1">
      <alignment horizontal="right"/>
    </xf>
    <xf numFmtId="49" fontId="2" fillId="10" borderId="0" xfId="0" applyNumberFormat="1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shrinkToFit="1"/>
    </xf>
    <xf numFmtId="49" fontId="3" fillId="10" borderId="0" xfId="0" applyNumberFormat="1" applyFont="1" applyFill="1" applyAlignment="1">
      <alignment/>
    </xf>
    <xf numFmtId="49" fontId="2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0" fontId="17" fillId="0" borderId="0" xfId="0" applyFont="1" applyAlignment="1">
      <alignment/>
    </xf>
    <xf numFmtId="0" fontId="18" fillId="6" borderId="2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9" borderId="0" xfId="0" applyFill="1" applyAlignment="1">
      <alignment horizontal="center" vertical="center"/>
    </xf>
    <xf numFmtId="1" fontId="2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right"/>
    </xf>
    <xf numFmtId="1" fontId="2" fillId="10" borderId="0" xfId="0" applyNumberFormat="1" applyFont="1" applyFill="1" applyAlignment="1" applyProtection="1">
      <alignment horizontal="right"/>
      <protection hidden="1"/>
    </xf>
    <xf numFmtId="0" fontId="0" fillId="10" borderId="0" xfId="0" applyFill="1" applyAlignment="1" applyProtection="1">
      <alignment horizontal="right"/>
      <protection hidden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0" borderId="0" xfId="0" applyAlignment="1">
      <alignment/>
    </xf>
    <xf numFmtId="0" fontId="0" fillId="3" borderId="0" xfId="0" applyFill="1" applyAlignment="1">
      <alignment horizontal="right"/>
    </xf>
    <xf numFmtId="0" fontId="7" fillId="9" borderId="0" xfId="0" applyFont="1" applyFill="1" applyAlignment="1">
      <alignment/>
    </xf>
    <xf numFmtId="0" fontId="8" fillId="9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7" fillId="9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wrapText="1"/>
    </xf>
    <xf numFmtId="0" fontId="3" fillId="10" borderId="0" xfId="0" applyFont="1" applyFill="1" applyBorder="1" applyAlignment="1">
      <alignment horizontal="left"/>
    </xf>
    <xf numFmtId="0" fontId="0" fillId="10" borderId="0" xfId="0" applyFont="1" applyFill="1" applyAlignment="1">
      <alignment horizontal="left"/>
    </xf>
    <xf numFmtId="0" fontId="10" fillId="10" borderId="0" xfId="0" applyFont="1" applyFill="1" applyAlignment="1">
      <alignment horizontal="left"/>
    </xf>
    <xf numFmtId="0" fontId="3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5" fillId="8" borderId="0" xfId="0" applyFont="1" applyFill="1" applyAlignment="1">
      <alignment vertical="center" wrapText="1"/>
    </xf>
    <xf numFmtId="1" fontId="10" fillId="9" borderId="0" xfId="0" applyNumberFormat="1" applyFont="1" applyFill="1" applyBorder="1" applyAlignment="1">
      <alignment/>
    </xf>
    <xf numFmtId="0" fontId="10" fillId="9" borderId="0" xfId="0" applyFont="1" applyFill="1" applyAlignment="1">
      <alignment/>
    </xf>
    <xf numFmtId="0" fontId="3" fillId="9" borderId="0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1" fillId="10" borderId="0" xfId="0" applyFont="1" applyFill="1" applyAlignment="1">
      <alignment/>
    </xf>
    <xf numFmtId="0" fontId="0" fillId="10" borderId="0" xfId="0" applyFill="1" applyAlignment="1">
      <alignment/>
    </xf>
    <xf numFmtId="1" fontId="3" fillId="9" borderId="0" xfId="0" applyNumberFormat="1" applyFont="1" applyFill="1" applyAlignment="1">
      <alignment/>
    </xf>
    <xf numFmtId="1" fontId="3" fillId="9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P12"/>
    </sheetView>
  </sheetViews>
  <sheetFormatPr defaultColWidth="9.140625" defaultRowHeight="12.75"/>
  <cols>
    <col min="1" max="1" width="6.7109375" style="0" customWidth="1"/>
    <col min="2" max="2" width="14.140625" style="0" customWidth="1"/>
    <col min="4" max="4" width="6.00390625" style="0" bestFit="1" customWidth="1"/>
    <col min="5" max="5" width="2.140625" style="0" bestFit="1" customWidth="1"/>
    <col min="6" max="6" width="4.140625" style="0" bestFit="1" customWidth="1"/>
    <col min="7" max="9" width="2.140625" style="0" bestFit="1" customWidth="1"/>
    <col min="10" max="10" width="2.57421875" style="0" customWidth="1"/>
    <col min="11" max="11" width="4.140625" style="0" bestFit="1" customWidth="1"/>
    <col min="12" max="12" width="1.57421875" style="0" bestFit="1" customWidth="1"/>
    <col min="13" max="15" width="2.140625" style="0" bestFit="1" customWidth="1"/>
  </cols>
  <sheetData>
    <row r="1" spans="1:15" ht="12.75">
      <c r="A1" s="88" t="s">
        <v>0</v>
      </c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1.75" thickBot="1">
      <c r="A2" s="88"/>
      <c r="B2" s="88"/>
      <c r="C2" s="88"/>
      <c r="D2" s="76" t="s">
        <v>10</v>
      </c>
      <c r="E2" s="77" t="s">
        <v>5</v>
      </c>
      <c r="F2" s="78" t="s">
        <v>6</v>
      </c>
      <c r="G2" s="77" t="s">
        <v>7</v>
      </c>
      <c r="H2" s="76">
        <v>4</v>
      </c>
      <c r="I2" s="78" t="s">
        <v>2</v>
      </c>
      <c r="J2" s="79" t="s">
        <v>3</v>
      </c>
      <c r="K2" s="78" t="s">
        <v>4</v>
      </c>
      <c r="L2" s="77" t="s">
        <v>5</v>
      </c>
      <c r="M2" s="76">
        <v>2</v>
      </c>
      <c r="N2" s="77" t="s">
        <v>11</v>
      </c>
      <c r="O2" s="76"/>
      <c r="P2" s="46"/>
    </row>
    <row r="3" spans="1:16" ht="14.25" thickBot="1" thickTop="1">
      <c r="A3" s="1" t="s">
        <v>1</v>
      </c>
      <c r="B3" s="86">
        <v>-9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0">
        <v>2</v>
      </c>
      <c r="P3" s="46"/>
    </row>
    <row r="4" spans="1:16" ht="18.75" thickTop="1">
      <c r="A4" s="46"/>
      <c r="B4" s="46"/>
      <c r="C4" s="46"/>
      <c r="D4" s="81">
        <f>B3^2</f>
        <v>81</v>
      </c>
      <c r="E4" s="82" t="s">
        <v>5</v>
      </c>
      <c r="F4" s="80">
        <f>4*B3</f>
        <v>-36</v>
      </c>
      <c r="G4" s="82" t="s">
        <v>7</v>
      </c>
      <c r="H4" s="80">
        <v>4</v>
      </c>
      <c r="I4" s="83" t="s">
        <v>2</v>
      </c>
      <c r="J4" s="84" t="s">
        <v>3</v>
      </c>
      <c r="K4" s="80">
        <f>B3</f>
        <v>-9</v>
      </c>
      <c r="L4" s="82" t="s">
        <v>5</v>
      </c>
      <c r="M4" s="80">
        <v>2</v>
      </c>
      <c r="N4" s="82" t="s">
        <v>8</v>
      </c>
      <c r="O4" s="80"/>
      <c r="P4" s="46"/>
    </row>
    <row r="5" spans="1:16" ht="12.75">
      <c r="A5" s="46"/>
      <c r="B5" s="46"/>
      <c r="C5" s="4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46"/>
    </row>
    <row r="6" spans="1:16" ht="12.75">
      <c r="A6" s="46"/>
      <c r="B6" s="46"/>
      <c r="C6" s="46"/>
      <c r="D6" s="89">
        <f>D4-F4+H4</f>
        <v>121</v>
      </c>
      <c r="E6" s="89"/>
      <c r="F6" s="89"/>
      <c r="G6" s="89"/>
      <c r="H6" s="89"/>
      <c r="I6" s="83" t="s">
        <v>2</v>
      </c>
      <c r="J6" s="90">
        <f>(K4-M4)^2</f>
        <v>121</v>
      </c>
      <c r="K6" s="90"/>
      <c r="L6" s="90"/>
      <c r="M6" s="90"/>
      <c r="N6" s="90"/>
      <c r="O6" s="90"/>
      <c r="P6" s="46"/>
    </row>
    <row r="7" spans="1:16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46"/>
      <c r="B8" s="46"/>
      <c r="C8" s="46"/>
      <c r="D8" s="91" t="str">
        <f>IF(D6=J6,"l'uguaglianza è verificata","non si tratta di un'identità")</f>
        <v>l'uguaglianza è verificata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46"/>
    </row>
    <row r="9" spans="1:16" ht="12.75">
      <c r="A9" s="46"/>
      <c r="B9" s="46"/>
      <c r="C9" s="46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46"/>
    </row>
    <row r="10" spans="1:16" ht="12.75">
      <c r="A10" s="46"/>
      <c r="B10" s="46"/>
      <c r="C10" s="4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46"/>
    </row>
    <row r="11" spans="1:16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ht="12.75">
      <c r="P13" s="85">
        <v>6</v>
      </c>
    </row>
  </sheetData>
  <mergeCells count="4">
    <mergeCell ref="A1:C2"/>
    <mergeCell ref="D6:H6"/>
    <mergeCell ref="J6:O6"/>
    <mergeCell ref="D8:O10"/>
  </mergeCells>
  <dataValidations count="1">
    <dataValidation type="whole" allowBlank="1" showInputMessage="1" showErrorMessage="1" sqref="B3">
      <formula1>-1000000</formula1>
      <formula2>1000000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16" sqref="F16:H16"/>
    </sheetView>
  </sheetViews>
  <sheetFormatPr defaultColWidth="9.140625" defaultRowHeight="12.75"/>
  <sheetData>
    <row r="1" spans="1:10" ht="12.75">
      <c r="A1" s="88" t="s">
        <v>0</v>
      </c>
      <c r="B1" s="97"/>
      <c r="C1" s="97"/>
      <c r="D1" s="95" t="s">
        <v>12</v>
      </c>
      <c r="E1" s="96"/>
      <c r="F1" s="96"/>
      <c r="G1" s="96"/>
      <c r="H1" s="96"/>
      <c r="I1" s="96"/>
      <c r="J1" s="96"/>
    </row>
    <row r="2" spans="1:10" ht="13.5" thickBot="1">
      <c r="A2" s="97"/>
      <c r="B2" s="97"/>
      <c r="C2" s="97"/>
      <c r="D2" s="96"/>
      <c r="E2" s="96"/>
      <c r="F2" s="96"/>
      <c r="G2" s="96"/>
      <c r="H2" s="96"/>
      <c r="I2" s="96"/>
      <c r="J2" s="96"/>
    </row>
    <row r="3" spans="1:10" ht="16.5" thickBot="1" thickTop="1">
      <c r="A3" s="97"/>
      <c r="B3" s="97"/>
      <c r="C3" s="97"/>
      <c r="D3" s="4">
        <v>4</v>
      </c>
      <c r="E3" s="52" t="s">
        <v>4</v>
      </c>
      <c r="F3" s="5" t="s">
        <v>7</v>
      </c>
      <c r="G3" s="4">
        <v>7</v>
      </c>
      <c r="H3" s="66" t="s">
        <v>2</v>
      </c>
      <c r="I3" s="4">
        <v>7</v>
      </c>
      <c r="J3" s="46"/>
    </row>
    <row r="4" spans="1:10" ht="14.25" thickBot="1" thickTop="1">
      <c r="A4" s="1" t="s">
        <v>1</v>
      </c>
      <c r="B4" s="17">
        <v>-6</v>
      </c>
      <c r="C4" s="46"/>
      <c r="D4" s="46"/>
      <c r="E4" s="46"/>
      <c r="F4" s="46"/>
      <c r="G4" s="46"/>
      <c r="H4" s="46"/>
      <c r="I4" s="46"/>
      <c r="J4" s="46"/>
    </row>
    <row r="5" spans="1:10" ht="18.75" thickTop="1">
      <c r="A5" s="46"/>
      <c r="B5" s="46"/>
      <c r="C5" s="46"/>
      <c r="D5" s="60"/>
      <c r="E5" s="63">
        <f>D3*B4</f>
        <v>-24</v>
      </c>
      <c r="F5" s="64" t="str">
        <f>IF(OR(F3="+",F3="-"),F3,"")</f>
        <v>+</v>
      </c>
      <c r="G5" s="61">
        <f>G3</f>
        <v>7</v>
      </c>
      <c r="H5" s="61" t="s">
        <v>2</v>
      </c>
      <c r="I5" s="62">
        <f>I3</f>
        <v>7</v>
      </c>
      <c r="J5" s="60"/>
    </row>
    <row r="6" spans="1:10" ht="12.75">
      <c r="A6" s="46"/>
      <c r="B6" s="46"/>
      <c r="C6" s="46"/>
      <c r="D6" s="60"/>
      <c r="E6" s="60"/>
      <c r="F6" s="65"/>
      <c r="G6" s="65"/>
      <c r="H6" s="65"/>
      <c r="I6" s="60"/>
      <c r="J6" s="60"/>
    </row>
    <row r="7" spans="1:10" ht="12.75">
      <c r="A7" s="46"/>
      <c r="B7" s="46"/>
      <c r="C7" s="46"/>
      <c r="D7" s="93">
        <f>IF(F5="-",E5-G5,IF(F5="+",E5+G5,""))</f>
        <v>-17</v>
      </c>
      <c r="E7" s="94"/>
      <c r="F7" s="94"/>
      <c r="G7" s="94"/>
      <c r="H7" s="61" t="s">
        <v>2</v>
      </c>
      <c r="I7" s="62">
        <f>I5</f>
        <v>7</v>
      </c>
      <c r="J7" s="60"/>
    </row>
    <row r="8" spans="1:10" ht="12.75">
      <c r="A8" s="46"/>
      <c r="B8" s="46"/>
      <c r="C8" s="46"/>
      <c r="D8" s="60"/>
      <c r="E8" s="60"/>
      <c r="F8" s="60"/>
      <c r="G8" s="60"/>
      <c r="H8" s="60"/>
      <c r="I8" s="60"/>
      <c r="J8" s="60"/>
    </row>
    <row r="9" spans="1:10" ht="12.75">
      <c r="A9" s="46"/>
      <c r="B9" s="46"/>
      <c r="C9" s="46"/>
      <c r="D9" s="46"/>
      <c r="E9" s="91" t="str">
        <f>IF(OR(D3="",F3="",G3="",I3=""),"",IF(D7=I7,"il valore indicato è soluzione dell'equazione","il valore indicato non è soluzione dell'equazione"))</f>
        <v>il valore indicato non è soluzione dell'equazione</v>
      </c>
      <c r="F9" s="91"/>
      <c r="G9" s="91"/>
      <c r="H9" s="91"/>
      <c r="I9" s="46"/>
      <c r="J9" s="46"/>
    </row>
    <row r="10" spans="1:10" ht="12.75">
      <c r="A10" s="46"/>
      <c r="B10" s="46"/>
      <c r="C10" s="46"/>
      <c r="D10" s="46"/>
      <c r="E10" s="91"/>
      <c r="F10" s="91"/>
      <c r="G10" s="91"/>
      <c r="H10" s="91"/>
      <c r="I10" s="46"/>
      <c r="J10" s="46"/>
    </row>
    <row r="11" spans="1:10" ht="12.75">
      <c r="A11" s="46"/>
      <c r="B11" s="46"/>
      <c r="C11" s="46"/>
      <c r="D11" s="46"/>
      <c r="E11" s="91"/>
      <c r="F11" s="91"/>
      <c r="G11" s="91"/>
      <c r="H11" s="91"/>
      <c r="I11" s="46"/>
      <c r="J11" s="46"/>
    </row>
    <row r="12" spans="1:10" ht="12.7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>
      <c r="A16" s="92" t="s">
        <v>9</v>
      </c>
      <c r="B16" s="92"/>
      <c r="C16" s="92"/>
      <c r="D16" s="92"/>
      <c r="E16" s="3" t="s">
        <v>1</v>
      </c>
      <c r="F16" s="98">
        <f>IF(OR(D3="",F3="",G3="",I3=""),"",IF(D3&lt;&gt;0,IF(F3="-",(I3+G3)/D3,(I3-G3)/D3),IF((G3-I3)=0,"l'equazione è indeterminata","l'equazione è impossibile")))</f>
        <v>0</v>
      </c>
      <c r="G16" s="97"/>
      <c r="H16" s="97"/>
      <c r="I16" s="46"/>
      <c r="J16" s="46"/>
    </row>
    <row r="17" spans="1:10" ht="12.7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/>
      <c r="B19" s="46"/>
      <c r="C19" s="46"/>
      <c r="D19" s="46"/>
      <c r="E19" s="46"/>
      <c r="F19" s="46"/>
      <c r="G19" s="46"/>
      <c r="H19" s="46"/>
      <c r="I19" s="46"/>
      <c r="J19" s="46"/>
    </row>
  </sheetData>
  <mergeCells count="6">
    <mergeCell ref="A16:D16"/>
    <mergeCell ref="E9:H11"/>
    <mergeCell ref="D7:G7"/>
    <mergeCell ref="D1:J2"/>
    <mergeCell ref="A1:C3"/>
    <mergeCell ref="F16:H16"/>
  </mergeCells>
  <dataValidations count="2">
    <dataValidation type="decimal" allowBlank="1" showInputMessage="1" showErrorMessage="1" sqref="B4">
      <formula1>-1000000</formula1>
      <formula2>1000000</formula2>
    </dataValidation>
    <dataValidation type="list" allowBlank="1" showInputMessage="1" showErrorMessage="1" sqref="F3">
      <formula1>"+,-"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2">
      <selection activeCell="A1" sqref="A1:N21"/>
    </sheetView>
  </sheetViews>
  <sheetFormatPr defaultColWidth="9.140625" defaultRowHeight="12.75"/>
  <cols>
    <col min="2" max="2" width="2.8515625" style="0" bestFit="1" customWidth="1"/>
    <col min="3" max="3" width="2.140625" style="0" bestFit="1" customWidth="1"/>
    <col min="5" max="5" width="2.8515625" style="0" bestFit="1" customWidth="1"/>
    <col min="7" max="7" width="2.8515625" style="0" bestFit="1" customWidth="1"/>
    <col min="9" max="9" width="2.8515625" style="0" bestFit="1" customWidth="1"/>
    <col min="13" max="13" width="7.8515625" style="0" bestFit="1" customWidth="1"/>
  </cols>
  <sheetData>
    <row r="1" spans="1:14" ht="12.75">
      <c r="A1" s="102" t="s">
        <v>12</v>
      </c>
      <c r="B1" s="103"/>
      <c r="C1" s="103"/>
      <c r="D1" s="103"/>
      <c r="E1" s="103"/>
      <c r="F1" s="103"/>
      <c r="G1" s="103"/>
      <c r="H1" s="101"/>
      <c r="I1" s="101"/>
      <c r="J1" s="101"/>
      <c r="K1" s="1"/>
      <c r="L1" s="1"/>
      <c r="M1" s="1"/>
      <c r="N1" s="1"/>
    </row>
    <row r="2" spans="1:14" ht="13.5" thickBot="1">
      <c r="A2" s="103"/>
      <c r="B2" s="103"/>
      <c r="C2" s="103"/>
      <c r="D2" s="103"/>
      <c r="E2" s="103"/>
      <c r="F2" s="103"/>
      <c r="G2" s="103"/>
      <c r="H2" s="101"/>
      <c r="I2" s="101"/>
      <c r="J2" s="101"/>
      <c r="K2" s="1"/>
      <c r="L2" s="1"/>
      <c r="M2" s="1"/>
      <c r="N2" s="1"/>
    </row>
    <row r="3" spans="1:14" ht="19.5" thickBot="1" thickTop="1">
      <c r="A3" s="16">
        <v>3</v>
      </c>
      <c r="B3" s="13" t="s">
        <v>4</v>
      </c>
      <c r="C3" s="16" t="s">
        <v>7</v>
      </c>
      <c r="D3" s="16">
        <v>9</v>
      </c>
      <c r="E3" s="12" t="s">
        <v>2</v>
      </c>
      <c r="F3" s="16">
        <v>7</v>
      </c>
      <c r="G3" s="1"/>
      <c r="H3" s="1"/>
      <c r="I3" s="1"/>
      <c r="J3" s="1"/>
      <c r="K3" s="1"/>
      <c r="L3" s="1"/>
      <c r="M3" s="23" t="s">
        <v>13</v>
      </c>
      <c r="N3" s="1"/>
    </row>
    <row r="4" spans="1:14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  <c r="N4" s="1"/>
    </row>
    <row r="5" spans="1:14" ht="18">
      <c r="A5" s="1"/>
      <c r="B5" s="1"/>
      <c r="C5" s="1"/>
      <c r="D5" s="6"/>
      <c r="E5" s="7"/>
      <c r="F5" s="8"/>
      <c r="G5" s="9"/>
      <c r="H5" s="9"/>
      <c r="I5" s="10"/>
      <c r="J5" s="6"/>
      <c r="K5" s="1"/>
      <c r="L5" s="1"/>
      <c r="M5" s="22"/>
      <c r="N5" s="1"/>
    </row>
    <row r="6" spans="1:14" ht="12.75">
      <c r="A6" s="1"/>
      <c r="B6" s="1"/>
      <c r="C6" s="1"/>
      <c r="D6" s="6"/>
      <c r="E6" s="6"/>
      <c r="F6" s="11"/>
      <c r="G6" s="11"/>
      <c r="H6" s="11"/>
      <c r="I6" s="6"/>
      <c r="J6" s="6"/>
      <c r="K6" s="1"/>
      <c r="L6" s="1"/>
      <c r="M6" s="22"/>
      <c r="N6" s="1"/>
    </row>
    <row r="7" spans="1:14" ht="12.75">
      <c r="A7" s="105" t="str">
        <f>IF(OR(A3="",C3="",D3="",F3="",M3="attendi"),"","applicando il primo principio di equivalenza si può scrivere che:")</f>
        <v>applicando il primo principio di equivalenza si può scrivere che:</v>
      </c>
      <c r="B7" s="105"/>
      <c r="C7" s="105"/>
      <c r="D7" s="105"/>
      <c r="E7" s="105"/>
      <c r="F7" s="105"/>
      <c r="G7" s="105"/>
      <c r="H7" s="97"/>
      <c r="I7" s="97"/>
      <c r="J7" s="97"/>
      <c r="K7" s="1"/>
      <c r="L7" s="1"/>
      <c r="M7" s="22"/>
      <c r="N7" s="1"/>
    </row>
    <row r="8" spans="1:14" ht="10.5" customHeight="1">
      <c r="A8" s="1"/>
      <c r="B8" s="1"/>
      <c r="C8" s="1"/>
      <c r="D8" s="6"/>
      <c r="E8" s="6"/>
      <c r="F8" s="6"/>
      <c r="G8" s="6"/>
      <c r="H8" s="6"/>
      <c r="I8" s="6"/>
      <c r="J8" s="6"/>
      <c r="K8" s="1"/>
      <c r="L8" s="1"/>
      <c r="M8" s="22"/>
      <c r="N8" s="1"/>
    </row>
    <row r="9" spans="1:14" ht="18" customHeight="1">
      <c r="A9" s="14">
        <f>IF($A$7&lt;&gt;"",A3,"")</f>
        <v>3</v>
      </c>
      <c r="B9" s="14" t="str">
        <f>IF($A$7&lt;&gt;"",B3,"")</f>
        <v>x</v>
      </c>
      <c r="C9" s="14" t="str">
        <f>IF($A$7&lt;&gt;"",C3,"")</f>
        <v>+</v>
      </c>
      <c r="D9" s="14">
        <f>IF($A$7&lt;&gt;"",D3,"")</f>
        <v>9</v>
      </c>
      <c r="E9" s="14" t="str">
        <f>IF($A$7&lt;&gt;"",IF(C3="+","-","+"),"")</f>
        <v>-</v>
      </c>
      <c r="F9" s="14">
        <f>IF($A$7&lt;&gt;"",D3,"")</f>
        <v>9</v>
      </c>
      <c r="G9" s="14" t="str">
        <f>IF($A$7&lt;&gt;"",E3,"")</f>
        <v>=</v>
      </c>
      <c r="H9" s="14">
        <f>IF($A$7&lt;&gt;"",F3,"")</f>
        <v>7</v>
      </c>
      <c r="I9" s="14" t="str">
        <f>IF($A$7&lt;&gt;"",E9,"")</f>
        <v>-</v>
      </c>
      <c r="J9" s="14">
        <f>IF($A$7&lt;&gt;"",F9,"")</f>
        <v>9</v>
      </c>
      <c r="K9" s="1"/>
      <c r="L9" s="1"/>
      <c r="M9" s="22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</row>
    <row r="11" spans="1:14" ht="12.75" customHeight="1">
      <c r="A11" s="104" t="str">
        <f>IF($A$9&lt;&gt;"","seleziona procedi nella casella evidenziata in rosso per calcolare la somma algebrica dei termini membro a membro","")</f>
        <v>seleziona procedi nella casella evidenziata in rosso per calcolare la somma algebrica dei termini membro a membro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87"/>
      <c r="M11" s="21" t="s">
        <v>13</v>
      </c>
      <c r="N11" s="1"/>
    </row>
    <row r="12" spans="1:14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"/>
      <c r="N12" s="1"/>
    </row>
    <row r="13" spans="1:14" ht="18">
      <c r="A13" s="99" t="str">
        <f>IF(AND(M11="attendi",A9&lt;&gt;""),"IN ATTESA ……….",IF(A7&lt;&gt;"","ESEGUENDO I CALCOLI:","è necessario inserire i dati richiesti"))</f>
        <v>ESEGUENDO I CALCOLI:</v>
      </c>
      <c r="B13" s="99"/>
      <c r="C13" s="99"/>
      <c r="D13" s="99"/>
      <c r="E13" s="99"/>
      <c r="F13" s="97"/>
      <c r="G13" s="97"/>
      <c r="H13" s="97"/>
      <c r="I13" s="97"/>
      <c r="J13" s="97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>
      <c r="A15" s="14">
        <f>IF($M$11="procedi",A9,"")</f>
        <v>3</v>
      </c>
      <c r="B15" s="14" t="str">
        <f>IF($M$11="procedi",B9,"")</f>
        <v>x</v>
      </c>
      <c r="C15" s="14" t="str">
        <f>IF($M$11="procedi",G9,"")</f>
        <v>=</v>
      </c>
      <c r="D15" s="14">
        <f>IF($M$11="procedi",H9,"")</f>
        <v>7</v>
      </c>
      <c r="E15" s="15" t="str">
        <f>IF($M$11="procedi",I9,"")</f>
        <v>-</v>
      </c>
      <c r="F15" s="15">
        <f>IF($M$11="procedi",J9,"")</f>
        <v>9</v>
      </c>
      <c r="G15" s="100" t="str">
        <f>IF(A15&lt;&gt;"","NOTA BENE:QUESTO RISULTATO SI SAREBBE POTUTO OTTENERE TRASPORTANDO DIRETTAMENTE IL TERMINE NOTO AL 2° MEMBRO E CAMBIANDOLO DI SEGNO","")</f>
        <v>NOTA BENE:QUESTO RISULTATO SI SAREBBE POTUTO OTTENERE TRASPORTANDO DIRETTAMENTE IL TERMINE NOTO AL 2° MEMBRO E CAMBIANDOLO DI SEGNO</v>
      </c>
      <c r="H15" s="101"/>
      <c r="I15" s="101"/>
      <c r="J15" s="101"/>
      <c r="K15" s="101"/>
      <c r="L15" s="101"/>
      <c r="M15" s="101"/>
      <c r="N15" s="1"/>
    </row>
    <row r="16" spans="1:14" ht="12.75">
      <c r="A16" s="1"/>
      <c r="B16" s="1"/>
      <c r="C16" s="1"/>
      <c r="D16" s="1"/>
      <c r="E16" s="1"/>
      <c r="F16" s="1"/>
      <c r="G16" s="101"/>
      <c r="H16" s="101"/>
      <c r="I16" s="101"/>
      <c r="J16" s="101"/>
      <c r="K16" s="101"/>
      <c r="L16" s="101"/>
      <c r="M16" s="101"/>
      <c r="N16" s="1"/>
    </row>
    <row r="17" spans="1:14" ht="12.75">
      <c r="A17" s="1" t="str">
        <f>IF(A15&lt;&gt;"","cioè","")</f>
        <v>cioè</v>
      </c>
      <c r="B17" s="1"/>
      <c r="C17" s="1"/>
      <c r="D17" s="1"/>
      <c r="E17" s="1"/>
      <c r="F17" s="1"/>
      <c r="G17" s="101"/>
      <c r="H17" s="101"/>
      <c r="I17" s="101"/>
      <c r="J17" s="101"/>
      <c r="K17" s="101"/>
      <c r="L17" s="101"/>
      <c r="M17" s="101"/>
      <c r="N17" s="1"/>
    </row>
    <row r="18" spans="1:14" ht="12.75">
      <c r="A18" s="1"/>
      <c r="B18" s="1"/>
      <c r="C18" s="1"/>
      <c r="D18" s="1"/>
      <c r="E18" s="1"/>
      <c r="F18" s="1"/>
      <c r="G18" s="101"/>
      <c r="H18" s="101"/>
      <c r="I18" s="101"/>
      <c r="J18" s="101"/>
      <c r="K18" s="101"/>
      <c r="L18" s="101"/>
      <c r="M18" s="101"/>
      <c r="N18" s="1"/>
    </row>
    <row r="19" spans="1:14" ht="18">
      <c r="A19" s="14">
        <f>IF($A$15&lt;&gt;"",A15,"")</f>
        <v>3</v>
      </c>
      <c r="B19" s="14" t="str">
        <f>IF($A$15&lt;&gt;"",B15,"")</f>
        <v>x</v>
      </c>
      <c r="C19" s="14" t="str">
        <f>IF($A$15&lt;&gt;"",C15,"")</f>
        <v>=</v>
      </c>
      <c r="D19" s="14">
        <f>IF($A$15&lt;&gt;"",IF(E15="+",D15+F15,D15-F15),"")</f>
        <v>-2</v>
      </c>
      <c r="E19" s="1"/>
      <c r="F19" s="1"/>
      <c r="G19" s="101"/>
      <c r="H19" s="101"/>
      <c r="I19" s="101"/>
      <c r="J19" s="101"/>
      <c r="K19" s="101"/>
      <c r="L19" s="101"/>
      <c r="M19" s="101"/>
      <c r="N19" s="1"/>
    </row>
    <row r="20" spans="1:14" ht="12.75">
      <c r="A20" s="1"/>
      <c r="B20" s="1"/>
      <c r="C20" s="1"/>
      <c r="D20" s="1"/>
      <c r="E20" s="1"/>
      <c r="F20" s="1"/>
      <c r="G20" s="101"/>
      <c r="H20" s="101"/>
      <c r="I20" s="101"/>
      <c r="J20" s="101"/>
      <c r="K20" s="101"/>
      <c r="L20" s="101"/>
      <c r="M20" s="10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5">
    <mergeCell ref="A13:J13"/>
    <mergeCell ref="G15:M20"/>
    <mergeCell ref="A1:J2"/>
    <mergeCell ref="A11:L12"/>
    <mergeCell ref="A7:J7"/>
  </mergeCells>
  <dataValidations count="3">
    <dataValidation type="list" allowBlank="1" showInputMessage="1" showErrorMessage="1" sqref="C3">
      <formula1>"+,-"</formula1>
    </dataValidation>
    <dataValidation type="list" allowBlank="1" showInputMessage="1" showErrorMessage="1" sqref="M11 M3">
      <formula1>"procedi,attendi"</formula1>
    </dataValidation>
    <dataValidation type="whole" allowBlank="1" showInputMessage="1" showErrorMessage="1" sqref="A3 D3 F3">
      <formula1>-1000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31" sqref="K31"/>
    </sheetView>
  </sheetViews>
  <sheetFormatPr defaultColWidth="9.140625" defaultRowHeight="12.75"/>
  <cols>
    <col min="1" max="1" width="7.28125" style="0" customWidth="1"/>
    <col min="2" max="2" width="2.8515625" style="0" bestFit="1" customWidth="1"/>
    <col min="3" max="3" width="2.140625" style="0" bestFit="1" customWidth="1"/>
    <col min="4" max="4" width="7.421875" style="0" customWidth="1"/>
    <col min="5" max="5" width="2.8515625" style="0" bestFit="1" customWidth="1"/>
    <col min="6" max="6" width="7.00390625" style="0" customWidth="1"/>
    <col min="7" max="9" width="2.8515625" style="0" bestFit="1" customWidth="1"/>
    <col min="10" max="10" width="10.57421875" style="0" customWidth="1"/>
  </cols>
  <sheetData>
    <row r="1" spans="1:12" ht="12.75">
      <c r="A1" s="108" t="s">
        <v>12</v>
      </c>
      <c r="B1" s="109"/>
      <c r="C1" s="109"/>
      <c r="D1" s="109"/>
      <c r="E1" s="109"/>
      <c r="F1" s="109"/>
      <c r="G1" s="109"/>
      <c r="H1" s="107"/>
      <c r="I1" s="107"/>
      <c r="J1" s="107"/>
      <c r="K1" s="107"/>
      <c r="L1" s="1"/>
    </row>
    <row r="2" spans="1:12" ht="12.75">
      <c r="A2" s="109"/>
      <c r="B2" s="109"/>
      <c r="C2" s="109"/>
      <c r="D2" s="109"/>
      <c r="E2" s="109"/>
      <c r="F2" s="109"/>
      <c r="G2" s="109"/>
      <c r="H2" s="107"/>
      <c r="I2" s="107"/>
      <c r="J2" s="107"/>
      <c r="K2" s="107"/>
      <c r="L2" s="1"/>
    </row>
    <row r="3" spans="1:12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"/>
    </row>
    <row r="4" spans="1:12" ht="13.5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"/>
    </row>
    <row r="5" spans="1:12" ht="19.5" thickBot="1" thickTop="1">
      <c r="A5" s="16">
        <v>3</v>
      </c>
      <c r="B5" s="13" t="s">
        <v>4</v>
      </c>
      <c r="C5" s="16" t="s">
        <v>7</v>
      </c>
      <c r="D5" s="16"/>
      <c r="E5" s="12" t="s">
        <v>2</v>
      </c>
      <c r="F5" s="16">
        <v>5</v>
      </c>
      <c r="G5" s="13" t="s">
        <v>4</v>
      </c>
      <c r="H5" s="18" t="str">
        <f>C5</f>
        <v>+</v>
      </c>
      <c r="I5" s="13">
        <v>9</v>
      </c>
      <c r="J5" s="1"/>
      <c r="K5" s="1"/>
      <c r="L5" s="1"/>
    </row>
    <row r="6" spans="1:12" ht="13.5" thickTop="1">
      <c r="A6" s="1"/>
      <c r="B6" s="1"/>
      <c r="C6" s="1"/>
      <c r="D6" s="1"/>
      <c r="E6" s="1"/>
      <c r="F6" s="1"/>
      <c r="G6" s="1"/>
      <c r="H6" s="1"/>
      <c r="I6" s="1"/>
      <c r="J6" s="19" t="s">
        <v>14</v>
      </c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20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20"/>
      <c r="K8" s="1"/>
      <c r="L8" s="1"/>
    </row>
    <row r="9" spans="1:12" ht="12.75">
      <c r="A9" s="105" t="str">
        <f>IF(AND(A5&lt;&gt;"",C5&lt;&gt;"",D5&lt;&gt;"",F5&lt;&gt;"",J6&lt;&gt;"attendi"),"Trasportando i termini noti al primo membro si otterrebbe:","IN ATTESA ……..")</f>
        <v>IN ATTESA ……..</v>
      </c>
      <c r="B9" s="105"/>
      <c r="C9" s="105"/>
      <c r="D9" s="105"/>
      <c r="E9" s="105"/>
      <c r="F9" s="105"/>
      <c r="G9" s="97"/>
      <c r="H9" s="97"/>
      <c r="I9" s="97"/>
      <c r="J9" s="97"/>
      <c r="K9" s="97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20"/>
      <c r="K10" s="1"/>
      <c r="L10" s="1"/>
    </row>
    <row r="11" spans="1:12" ht="18">
      <c r="A11" s="14">
        <f>IF($A$9&lt;&gt;"IN ATTESA ……..",A5,"")</f>
      </c>
      <c r="B11" s="14">
        <f>IF($A$9&lt;&gt;"IN ATTESA ……..",B5,"")</f>
      </c>
      <c r="C11" s="14">
        <f>IF($A$9&lt;&gt;"IN ATTESA ……..",C5,"")</f>
      </c>
      <c r="D11" s="14">
        <f>IF($A$9&lt;&gt;"IN ATTESA ……..",D5,"")</f>
      </c>
      <c r="E11" s="14">
        <f>IF($A$9&lt;&gt;"IN ATTESA ……..",IF(C5="-","+","-"),"")</f>
      </c>
      <c r="F11" s="14">
        <f>IF($A$9&lt;&gt;"IN ATTESA ……..",I5,"")</f>
      </c>
      <c r="G11" s="14">
        <f>IF($A$9&lt;&gt;"IN ATTESA ……..",E5,"")</f>
      </c>
      <c r="H11" s="14">
        <f>IF($A$9&lt;&gt;"IN ATTESA ……..",F5,"")</f>
      </c>
      <c r="I11" s="14">
        <f>IF($A$9&lt;&gt;"IN ATTESA ……..",G5,"")</f>
      </c>
      <c r="J11" s="19" t="s">
        <v>13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>
      <c r="A13" s="14">
        <f>IF($J$11="attendi","",A11)</f>
      </c>
      <c r="B13" s="14">
        <f>IF($J$11="attendi","",B11)</f>
      </c>
      <c r="C13" s="14">
        <f>IF($J$11="attendi","",G11)</f>
      </c>
      <c r="D13" s="14">
        <f>IF($J$11="attendi","",H11)</f>
      </c>
      <c r="E13" s="14">
        <f>IF($J$11="attendi","",I11)</f>
      </c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06">
        <f>IF(A13&lt;&gt;"","si sarebbero potuti direttamente eliminare i termini uguali posti su membri diversi, ottenendo lo stesso risultato","")</f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"/>
    </row>
    <row r="16" spans="1:12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"/>
    </row>
    <row r="17" spans="1:12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"/>
    </row>
    <row r="18" spans="1:12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3">
    <mergeCell ref="A15:K18"/>
    <mergeCell ref="A9:K9"/>
    <mergeCell ref="A1:K4"/>
  </mergeCells>
  <dataValidations count="3">
    <dataValidation type="list" allowBlank="1" showInputMessage="1" showErrorMessage="1" sqref="C5">
      <formula1>"+,-"</formula1>
    </dataValidation>
    <dataValidation type="list" allowBlank="1" showInputMessage="1" showErrorMessage="1" sqref="J6 J11">
      <formula1>"procedi,attendi"</formula1>
    </dataValidation>
    <dataValidation type="whole" allowBlank="1" showInputMessage="1" showErrorMessage="1" sqref="D5 F5 A5">
      <formula1>0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C28">
      <selection activeCell="M47" sqref="M47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3.57421875" style="0" customWidth="1"/>
    <col min="4" max="4" width="3.00390625" style="0" customWidth="1"/>
    <col min="5" max="5" width="7.7109375" style="0" customWidth="1"/>
    <col min="6" max="6" width="3.57421875" style="0" customWidth="1"/>
    <col min="8" max="8" width="3.57421875" style="0" customWidth="1"/>
    <col min="9" max="9" width="7.7109375" style="0" customWidth="1"/>
    <col min="10" max="10" width="12.00390625" style="0" bestFit="1" customWidth="1"/>
    <col min="11" max="11" width="10.140625" style="0" bestFit="1" customWidth="1"/>
    <col min="12" max="12" width="3.421875" style="0" customWidth="1"/>
    <col min="13" max="14" width="3.57421875" style="0" customWidth="1"/>
    <col min="15" max="15" width="8.140625" style="0" bestFit="1" customWidth="1"/>
    <col min="16" max="16" width="6.28125" style="0" customWidth="1"/>
    <col min="17" max="17" width="3.57421875" style="0" customWidth="1"/>
    <col min="18" max="18" width="4.421875" style="0" bestFit="1" customWidth="1"/>
    <col min="19" max="19" width="3.57421875" style="0" customWidth="1"/>
    <col min="20" max="20" width="4.00390625" style="0" customWidth="1"/>
    <col min="21" max="21" width="4.57421875" style="0" customWidth="1"/>
  </cols>
  <sheetData>
    <row r="1" spans="1:23" ht="12.75">
      <c r="A1" s="108" t="s">
        <v>15</v>
      </c>
      <c r="B1" s="109"/>
      <c r="C1" s="109"/>
      <c r="D1" s="109"/>
      <c r="E1" s="109"/>
      <c r="F1" s="109"/>
      <c r="G1" s="109"/>
      <c r="H1" s="109"/>
      <c r="I1" s="107"/>
      <c r="J1" s="107"/>
      <c r="K1" s="107"/>
      <c r="L1" s="107"/>
      <c r="M1" s="107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2.75">
      <c r="A2" s="109"/>
      <c r="B2" s="109"/>
      <c r="C2" s="109"/>
      <c r="D2" s="109"/>
      <c r="E2" s="109"/>
      <c r="F2" s="109"/>
      <c r="G2" s="109"/>
      <c r="H2" s="109"/>
      <c r="I2" s="107"/>
      <c r="J2" s="107"/>
      <c r="K2" s="107"/>
      <c r="L2" s="107"/>
      <c r="M2" s="107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8.7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37"/>
      <c r="L6" s="37"/>
      <c r="M6" s="116" t="s">
        <v>16</v>
      </c>
      <c r="N6" s="117"/>
      <c r="O6" s="117"/>
      <c r="P6" s="117"/>
      <c r="Q6" s="117"/>
      <c r="R6" s="117"/>
      <c r="S6" s="117"/>
      <c r="T6" s="117"/>
      <c r="U6" s="46"/>
      <c r="V6" s="46"/>
      <c r="W6" s="46"/>
    </row>
    <row r="7" spans="1:23" ht="19.5" thickBot="1" thickTop="1">
      <c r="A7" s="47"/>
      <c r="B7" s="47"/>
      <c r="C7" s="47"/>
      <c r="D7" s="47"/>
      <c r="E7" s="47"/>
      <c r="F7" s="47"/>
      <c r="G7" s="47"/>
      <c r="H7" s="47"/>
      <c r="I7" s="47"/>
      <c r="J7" s="47"/>
      <c r="K7" s="32" t="s">
        <v>18</v>
      </c>
      <c r="L7" s="32"/>
      <c r="M7" s="33"/>
      <c r="N7" s="38">
        <v>3</v>
      </c>
      <c r="O7" s="33"/>
      <c r="P7" s="38"/>
      <c r="Q7" s="13"/>
      <c r="R7" s="38"/>
      <c r="S7" s="31"/>
      <c r="T7" s="38"/>
      <c r="U7" s="46"/>
      <c r="V7" s="46"/>
      <c r="W7" s="46"/>
    </row>
    <row r="8" spans="1:23" ht="18.75" thickTop="1">
      <c r="A8" s="47"/>
      <c r="B8" s="47"/>
      <c r="C8" s="47"/>
      <c r="D8" s="47"/>
      <c r="E8" s="120" t="s">
        <v>21</v>
      </c>
      <c r="F8" s="120"/>
      <c r="G8" s="120"/>
      <c r="H8" s="120"/>
      <c r="I8" s="47"/>
      <c r="J8" s="47"/>
      <c r="K8" s="34" t="s">
        <v>17</v>
      </c>
      <c r="L8" s="34"/>
      <c r="M8" s="35">
        <v>2</v>
      </c>
      <c r="N8" s="35"/>
      <c r="O8" s="35">
        <v>3</v>
      </c>
      <c r="P8" s="35"/>
      <c r="Q8" s="36">
        <v>5</v>
      </c>
      <c r="R8" s="35"/>
      <c r="S8" s="35">
        <v>7</v>
      </c>
      <c r="T8" s="31"/>
      <c r="U8" s="46"/>
      <c r="V8" s="46"/>
      <c r="W8" s="46"/>
    </row>
    <row r="9" spans="1:23" ht="18.75" thickBot="1">
      <c r="A9" s="47"/>
      <c r="B9" s="47"/>
      <c r="C9" s="47"/>
      <c r="D9" s="47"/>
      <c r="E9" s="120"/>
      <c r="F9" s="120"/>
      <c r="G9" s="120"/>
      <c r="H9" s="120"/>
      <c r="I9" s="47"/>
      <c r="J9" s="47"/>
      <c r="K9" s="37"/>
      <c r="L9" s="37"/>
      <c r="M9" s="116" t="s">
        <v>19</v>
      </c>
      <c r="N9" s="117"/>
      <c r="O9" s="117"/>
      <c r="P9" s="117"/>
      <c r="Q9" s="117"/>
      <c r="R9" s="117"/>
      <c r="S9" s="117"/>
      <c r="T9" s="117"/>
      <c r="U9" s="46"/>
      <c r="V9" s="46"/>
      <c r="W9" s="46"/>
    </row>
    <row r="10" spans="1:23" ht="19.5" thickBot="1" thickTop="1">
      <c r="A10" s="47"/>
      <c r="B10" s="47"/>
      <c r="C10" s="47"/>
      <c r="D10" s="47"/>
      <c r="E10" s="120"/>
      <c r="F10" s="120"/>
      <c r="G10" s="120"/>
      <c r="H10" s="120"/>
      <c r="I10" s="47"/>
      <c r="J10" s="47"/>
      <c r="K10" s="32" t="s">
        <v>18</v>
      </c>
      <c r="L10" s="32"/>
      <c r="M10" s="33"/>
      <c r="N10" s="38">
        <v>2</v>
      </c>
      <c r="O10" s="33"/>
      <c r="P10" s="38"/>
      <c r="Q10" s="13"/>
      <c r="R10" s="38"/>
      <c r="S10" s="31"/>
      <c r="T10" s="38"/>
      <c r="U10" s="46"/>
      <c r="V10" s="46"/>
      <c r="W10" s="46"/>
    </row>
    <row r="11" spans="1:23" ht="18.75" thickTop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34" t="s">
        <v>17</v>
      </c>
      <c r="L11" s="34"/>
      <c r="M11" s="35">
        <v>2</v>
      </c>
      <c r="N11" s="35"/>
      <c r="O11" s="35">
        <v>3</v>
      </c>
      <c r="P11" s="35"/>
      <c r="Q11" s="36">
        <v>5</v>
      </c>
      <c r="R11" s="35"/>
      <c r="S11" s="35">
        <v>7</v>
      </c>
      <c r="T11" s="31"/>
      <c r="U11" s="46"/>
      <c r="V11" s="46"/>
      <c r="W11" s="46"/>
    </row>
    <row r="12" spans="1:23" ht="18.75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37"/>
      <c r="L12" s="37"/>
      <c r="M12" s="116" t="s">
        <v>20</v>
      </c>
      <c r="N12" s="117"/>
      <c r="O12" s="117"/>
      <c r="P12" s="117"/>
      <c r="Q12" s="117"/>
      <c r="R12" s="117"/>
      <c r="S12" s="117"/>
      <c r="T12" s="117"/>
      <c r="U12" s="46"/>
      <c r="V12" s="46"/>
      <c r="W12" s="46"/>
    </row>
    <row r="13" spans="1:23" ht="19.5" thickBot="1" thickTop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32" t="s">
        <v>18</v>
      </c>
      <c r="L13" s="32"/>
      <c r="M13" s="33"/>
      <c r="N13" s="38">
        <v>1</v>
      </c>
      <c r="O13" s="33"/>
      <c r="P13" s="38">
        <v>1</v>
      </c>
      <c r="Q13" s="13"/>
      <c r="R13" s="38"/>
      <c r="S13" s="31"/>
      <c r="T13" s="38"/>
      <c r="U13" s="46"/>
      <c r="V13" s="46"/>
      <c r="W13" s="46"/>
    </row>
    <row r="14" spans="1:23" ht="18.75" thickTop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34" t="s">
        <v>17</v>
      </c>
      <c r="L14" s="34"/>
      <c r="M14" s="35">
        <v>2</v>
      </c>
      <c r="N14" s="35"/>
      <c r="O14" s="35">
        <v>3</v>
      </c>
      <c r="P14" s="35"/>
      <c r="Q14" s="36">
        <v>5</v>
      </c>
      <c r="R14" s="35"/>
      <c r="S14" s="35">
        <v>7</v>
      </c>
      <c r="T14" s="31"/>
      <c r="U14" s="46"/>
      <c r="V14" s="46"/>
      <c r="W14" s="46"/>
    </row>
    <row r="15" spans="1:23" ht="13.5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9.5" thickBot="1" thickTop="1">
      <c r="A16" s="46"/>
      <c r="B16" s="24">
        <v>3</v>
      </c>
      <c r="C16" s="68" t="s">
        <v>4</v>
      </c>
      <c r="D16" s="40" t="str">
        <f>IF(E16&gt;0,"+","")</f>
        <v>+</v>
      </c>
      <c r="E16" s="24">
        <v>9</v>
      </c>
      <c r="F16" s="25" t="s">
        <v>7</v>
      </c>
      <c r="G16" s="24">
        <v>1</v>
      </c>
      <c r="H16" s="48" t="s">
        <v>2</v>
      </c>
      <c r="I16" s="24">
        <v>2</v>
      </c>
      <c r="J16" s="67" t="s">
        <v>3</v>
      </c>
      <c r="K16" s="24">
        <v>2</v>
      </c>
      <c r="L16" s="24"/>
      <c r="M16" s="67" t="s">
        <v>4</v>
      </c>
      <c r="N16" s="27" t="s">
        <v>7</v>
      </c>
      <c r="O16" s="24">
        <v>3</v>
      </c>
      <c r="P16" s="67" t="s">
        <v>8</v>
      </c>
      <c r="Q16" s="25" t="s">
        <v>7</v>
      </c>
      <c r="R16" s="49" t="s">
        <v>4</v>
      </c>
      <c r="S16" s="30" t="s">
        <v>7</v>
      </c>
      <c r="T16" s="24">
        <v>3</v>
      </c>
      <c r="U16" s="46"/>
      <c r="V16" s="29" t="s">
        <v>13</v>
      </c>
      <c r="W16" s="46"/>
    </row>
    <row r="17" spans="1:23" ht="18.75" thickTop="1">
      <c r="A17" s="46"/>
      <c r="B17" s="118">
        <f>M8^N7*O8^P7*Q8^R7*S8^T7</f>
        <v>8</v>
      </c>
      <c r="C17" s="118"/>
      <c r="D17" s="118"/>
      <c r="E17" s="118"/>
      <c r="F17" s="48"/>
      <c r="G17" s="28">
        <f>M11^N10*O11^P10*Q11^R10*S11^T10</f>
        <v>4</v>
      </c>
      <c r="H17" s="48"/>
      <c r="I17" s="118">
        <f>M14^N13*O14^P13*Q14^R13*S14^T13</f>
        <v>6</v>
      </c>
      <c r="J17" s="118"/>
      <c r="K17" s="118"/>
      <c r="L17" s="118"/>
      <c r="M17" s="119"/>
      <c r="N17" s="119"/>
      <c r="O17" s="119"/>
      <c r="P17" s="119"/>
      <c r="Q17" s="48"/>
      <c r="R17" s="115"/>
      <c r="S17" s="115"/>
      <c r="T17" s="115"/>
      <c r="U17" s="46"/>
      <c r="V17" s="46"/>
      <c r="W17" s="46"/>
    </row>
    <row r="18" spans="1:23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0.25">
      <c r="A19" s="125" t="str">
        <f>IF(OR(B16="",E16="",G16="",I16="",K16="",O16="",T16="",B17="",G17="",I17=""),"è necessario inserire i dati richiesti…..",IF(V16="attendi","in attesa…..","calcolando il m.c.m. allora….."))</f>
        <v>calcolando il m.c.m. allora…..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39" customFormat="1" ht="20.25" customHeight="1" thickBot="1">
      <c r="A21" s="46"/>
      <c r="B21" s="43">
        <f>IF($A$19="calcolando il m.c.m. allora…..",$B$22/$B$17*B16,"")</f>
        <v>9</v>
      </c>
      <c r="C21" s="43" t="str">
        <f>IF($A$19="calcolando il m.c.m. allora…..",C16,"")</f>
        <v>x</v>
      </c>
      <c r="D21" s="43" t="str">
        <f>IF($A$19="calcolando il m.c.m. allora…..",D16,"")</f>
        <v>+</v>
      </c>
      <c r="E21" s="43">
        <f>IF($A$19="calcolando il m.c.m. allora…..",$B$22/$B$17*E16,"")</f>
        <v>27</v>
      </c>
      <c r="F21" s="43" t="str">
        <f>IF($A$19="calcolando il m.c.m. allora…..",F16,"")</f>
        <v>+</v>
      </c>
      <c r="G21" s="43">
        <f>IF($A$19="calcolando il m.c.m. allora…..",$B$22/$B$17*G16,"")</f>
        <v>3</v>
      </c>
      <c r="H21" s="44" t="str">
        <f>IF($A$19="calcolando il m.c.m. allora…..",H16,"")</f>
        <v>=</v>
      </c>
      <c r="I21" s="43">
        <f>IF($A$19="calcolando il m.c.m. allora…..",$B$22/$B$17*I16,"")</f>
        <v>6</v>
      </c>
      <c r="J21" s="43" t="str">
        <f>IF($A$19="calcolando il m.c.m. allora…..",J16,"")</f>
        <v>(</v>
      </c>
      <c r="K21" s="43">
        <f>IF($A$19="calcolando il m.c.m. allora…..",$B$22/$B$17*K16,"")</f>
        <v>6</v>
      </c>
      <c r="L21" s="43"/>
      <c r="M21" s="43" t="str">
        <f>IF($A$19="calcolando il m.c.m. allora…..",M16,"")</f>
        <v>x</v>
      </c>
      <c r="N21" s="43" t="str">
        <f>IF($A$19="calcolando il m.c.m. allora…..",N16,"")</f>
        <v>+</v>
      </c>
      <c r="O21" s="43">
        <f>IF($A$19="calcolando il m.c.m. allora…..",$B$22/$B$17*O16,"")</f>
        <v>9</v>
      </c>
      <c r="P21" s="43" t="str">
        <f>IF($A$19="calcolando il m.c.m. allora…..",P16,"")</f>
        <v>)</v>
      </c>
      <c r="Q21" s="43" t="str">
        <f>IF($A$19="calcolando il m.c.m. allora…..",Q16,"")</f>
        <v>+</v>
      </c>
      <c r="R21" s="43">
        <f>IF($A$19="calcolando il m.c.m. allora…..",I22,"")</f>
        <v>24</v>
      </c>
      <c r="S21" s="43" t="str">
        <f>IF($A$19="calcolando il m.c.m. allora…..",R16,"")</f>
        <v>x</v>
      </c>
      <c r="T21" s="43" t="str">
        <f>IF($A$19="calcolando il m.c.m. allora…..",S16,"")</f>
        <v>+</v>
      </c>
      <c r="U21" s="43">
        <f>IF($A$19="calcolando il m.c.m. allora…..",B22*T16,"")</f>
        <v>72</v>
      </c>
      <c r="V21" s="29" t="s">
        <v>13</v>
      </c>
      <c r="W21" s="46"/>
    </row>
    <row r="22" spans="1:23" ht="18.75" thickTop="1">
      <c r="A22" s="46"/>
      <c r="B22" s="124">
        <f>IF($A$19="calcolando il m.c.m. allora…..",M14^MAX(N13,N10,N7)*O14^MAX(P13,P10,P7)*Q14^MAX(R13,R10,R7)*S14^MAX(T13,T10,T7),"")</f>
        <v>24</v>
      </c>
      <c r="C22" s="124"/>
      <c r="D22" s="124"/>
      <c r="E22" s="124"/>
      <c r="F22" s="124"/>
      <c r="G22" s="124"/>
      <c r="H22" s="45"/>
      <c r="I22" s="123">
        <f>B22</f>
        <v>24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14"/>
      <c r="V22" s="46"/>
      <c r="W22" s="46"/>
    </row>
    <row r="23" spans="1:23" ht="12.75">
      <c r="A23" s="46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46"/>
      <c r="W23" s="46"/>
    </row>
    <row r="24" spans="1:23" ht="18">
      <c r="A24" s="110" t="str">
        <f>IF(AND(A19="calcolando il m.c.m. allora…..",V21="procedi"),"eliminando i denominatori si ottiene:","")</f>
        <v>eliminando i denominatori si ottiene: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6"/>
      <c r="W24" s="46"/>
    </row>
    <row r="25" spans="1:23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s="26" customFormat="1" ht="18">
      <c r="A26" s="48"/>
      <c r="B26" s="69">
        <f>IF($A$24="eliminando i denominatori si ottiene:",B21,"")</f>
        <v>9</v>
      </c>
      <c r="C26" s="69" t="str">
        <f>IF($A$24="eliminando i denominatori si ottiene:",C21,"")</f>
        <v>x</v>
      </c>
      <c r="D26" s="69" t="str">
        <f>IF($A$24="eliminando i denominatori si ottiene:",IF(D21="+","+",""),"")</f>
        <v>+</v>
      </c>
      <c r="E26" s="69">
        <f>IF($A$24="eliminando i denominatori si ottiene:",IF(D26="+",E21,-E21),"")</f>
        <v>27</v>
      </c>
      <c r="F26" s="69" t="str">
        <f>IF($A$24="eliminando i denominatori si ottiene:",IF(F21="+","+",""),"")</f>
        <v>+</v>
      </c>
      <c r="G26" s="69">
        <f>IF($A$24="eliminando i denominatori si ottiene:",IF(F21="-",-G21,G21),"")</f>
        <v>3</v>
      </c>
      <c r="H26" s="69" t="str">
        <f>IF($A$24="eliminando i denominatori si ottiene:",H21,"")</f>
        <v>=</v>
      </c>
      <c r="I26" s="69">
        <f>IF($A$24="eliminando i denominatori si ottiene:",I21,"")</f>
        <v>6</v>
      </c>
      <c r="J26" s="69" t="str">
        <f>IF($A$24="eliminando i denominatori si ottiene:",M21,"")</f>
        <v>x</v>
      </c>
      <c r="K26" s="69" t="str">
        <f>IF($A$24="eliminando i denominatori si ottiene:",IF(N21="-","","+"),"")</f>
        <v>+</v>
      </c>
      <c r="L26" s="113">
        <f>IF($A$24="eliminando i denominatori si ottiene:",IF(K26="",-I21*O21,I21*O21),"")</f>
        <v>54</v>
      </c>
      <c r="M26" s="114"/>
      <c r="N26" s="114"/>
      <c r="O26" s="69" t="str">
        <f>IF($A$24="eliminando i denominatori si ottiene:",IF(Q21="+",Q21,""),"")</f>
        <v>+</v>
      </c>
      <c r="P26" s="113">
        <f>IF($A$24="eliminando i denominatori si ottiene:",IF(O26="",-R21,R21),"")</f>
        <v>24</v>
      </c>
      <c r="Q26" s="113"/>
      <c r="R26" s="69" t="str">
        <f>IF($A$24="eliminando i denominatori si ottiene:",S21,"")</f>
        <v>x</v>
      </c>
      <c r="S26" s="69" t="str">
        <f>IF($A$24="eliminando i denominatori si ottiene:",IF(T21="-","","+"),"")</f>
        <v>+</v>
      </c>
      <c r="T26" s="69">
        <f>IF($A$24="eliminando i denominatori si ottiene:",IF(T21="-",-U21,U21),"")</f>
        <v>72</v>
      </c>
      <c r="U26" s="69"/>
      <c r="V26" s="15" t="s">
        <v>13</v>
      </c>
      <c r="W26" s="48"/>
    </row>
    <row r="27" spans="1:2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8">
      <c r="A29" s="110" t="str">
        <f>IF(AND(A24="eliminando i denominatori si ottiene:",V26="procedi"),"trasportando i termini con la x al 1° membro ed i termini noti al secondo, si ottiene:","")</f>
        <v>trasportando i termini con la x al 1° membro ed i termini noti al secondo, si ottiene: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46"/>
    </row>
    <row r="30" spans="1:23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72" customFormat="1" ht="13.5" customHeight="1">
      <c r="A32" s="70"/>
      <c r="B32" s="69">
        <f>IF(A29&lt;&gt;"",B26,"")</f>
        <v>9</v>
      </c>
      <c r="C32" s="113" t="str">
        <f>IF(A29&lt;&gt;"",C26,"")</f>
        <v>x</v>
      </c>
      <c r="D32" s="113"/>
      <c r="E32" s="69">
        <f>IF(A29&lt;&gt;"",-I26,"")</f>
        <v>-6</v>
      </c>
      <c r="F32" s="69">
        <f>IF(A29&lt;&gt;"",IF(O26="+","","+"),"")</f>
      </c>
      <c r="G32" s="69">
        <f>IF(A29&lt;&gt;"",IF(F32="",-P26,P26),"")</f>
        <v>-24</v>
      </c>
      <c r="H32" s="69" t="str">
        <f>IF(A29&lt;&gt;"",R26,"")</f>
        <v>x</v>
      </c>
      <c r="I32" s="69" t="str">
        <f>IF(A29&lt;&gt;"",H21,"")</f>
        <v>=</v>
      </c>
      <c r="J32" s="113">
        <f>IF(A29&lt;&gt;"",L26,"")</f>
        <v>54</v>
      </c>
      <c r="K32" s="113"/>
      <c r="L32" s="69" t="str">
        <f>IF(A29&lt;&gt;"",S26,"")</f>
        <v>+</v>
      </c>
      <c r="M32" s="113">
        <f>IF(A29&lt;&gt;"",T26,"")</f>
        <v>72</v>
      </c>
      <c r="N32" s="113"/>
      <c r="O32" s="71">
        <f>IF(A29&lt;&gt;"",IF(E26&lt;0,"+",""),"")</f>
      </c>
      <c r="P32" s="69">
        <f>IF(A29&lt;&gt;"",-E26,"")</f>
        <v>-27</v>
      </c>
      <c r="Q32" s="69">
        <f>IF(A29&lt;&gt;"",IF(F26="-","+",""),"")</f>
      </c>
      <c r="R32" s="69">
        <f>IF(A29&lt;&gt;"",IF(F26="-",G26,-G26),"")</f>
        <v>-3</v>
      </c>
      <c r="S32" s="69"/>
      <c r="T32" s="71"/>
      <c r="U32" s="71"/>
      <c r="V32" s="15" t="s">
        <v>13</v>
      </c>
      <c r="W32" s="70"/>
    </row>
    <row r="33" spans="1:23" ht="13.5" customHeight="1">
      <c r="A33" s="4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6"/>
      <c r="P33" s="52"/>
      <c r="Q33" s="52"/>
      <c r="R33" s="52"/>
      <c r="S33" s="52"/>
      <c r="T33" s="46"/>
      <c r="U33" s="46"/>
      <c r="V33" s="46"/>
      <c r="W33" s="46"/>
    </row>
    <row r="34" spans="1:23" ht="9" customHeight="1">
      <c r="A34" s="4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/>
      <c r="P34" s="52"/>
      <c r="Q34" s="52"/>
      <c r="R34" s="52"/>
      <c r="S34" s="52"/>
      <c r="T34" s="46"/>
      <c r="U34" s="46"/>
      <c r="V34" s="46"/>
      <c r="W34" s="46"/>
    </row>
    <row r="35" spans="1:23" ht="19.5" customHeight="1">
      <c r="A35" s="110" t="str">
        <f>IF(AND(A29&lt;&gt;"",V32="procedi"),"sommando i termini simili membro a membro si ottiene:","")</f>
        <v>sommando i termini simili membro a membro si ottiene: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52"/>
      <c r="Q35" s="52"/>
      <c r="R35" s="52"/>
      <c r="S35" s="52"/>
      <c r="T35" s="46"/>
      <c r="U35" s="46"/>
      <c r="V35" s="46"/>
      <c r="W35" s="46"/>
    </row>
    <row r="36" spans="1:23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s="72" customFormat="1" ht="18">
      <c r="A38" s="70"/>
      <c r="B38" s="127">
        <f>IF($A$35="","",SUM(B32,E32,G32))</f>
        <v>-21</v>
      </c>
      <c r="C38" s="127"/>
      <c r="D38" s="127"/>
      <c r="E38" s="127"/>
      <c r="F38" s="127"/>
      <c r="G38" s="127"/>
      <c r="H38" s="69" t="str">
        <f>IF($A$35="","",H32)</f>
        <v>x</v>
      </c>
      <c r="I38" s="69" t="str">
        <f>IF($A$35="","",I32)</f>
        <v>=</v>
      </c>
      <c r="J38" s="128">
        <f>IF($A$35="","",SUM(J32,M32,P32,R32))</f>
        <v>96</v>
      </c>
      <c r="K38" s="128"/>
      <c r="L38" s="128"/>
      <c r="M38" s="128"/>
      <c r="N38" s="128"/>
      <c r="O38" s="128"/>
      <c r="P38" s="128"/>
      <c r="Q38" s="128"/>
      <c r="R38" s="128"/>
      <c r="S38" s="128"/>
      <c r="T38" s="71"/>
      <c r="U38" s="71"/>
      <c r="V38" s="15" t="s">
        <v>13</v>
      </c>
      <c r="W38" s="70"/>
    </row>
    <row r="39" spans="1:23" ht="12.75">
      <c r="A39" s="46"/>
      <c r="B39" s="53"/>
      <c r="C39" s="53"/>
      <c r="D39" s="53"/>
      <c r="E39" s="53"/>
      <c r="F39" s="53"/>
      <c r="G39" s="53"/>
      <c r="H39" s="52"/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46"/>
      <c r="U39" s="46"/>
      <c r="V39" s="46"/>
      <c r="W39" s="46"/>
    </row>
    <row r="40" spans="1:23" ht="12.75">
      <c r="A40" s="46"/>
      <c r="B40" s="53"/>
      <c r="C40" s="53"/>
      <c r="D40" s="53"/>
      <c r="E40" s="53"/>
      <c r="F40" s="53"/>
      <c r="G40" s="53"/>
      <c r="H40" s="52"/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6"/>
      <c r="U40" s="46"/>
      <c r="V40" s="46"/>
      <c r="W40" s="46"/>
    </row>
    <row r="41" spans="1:23" ht="18">
      <c r="A41" s="110" t="str">
        <f>IF(AND(A35&lt;&gt;"",V38="procedi"),IF(B38=0,"procedendo….","dividendo entrambi i membri per il coefficiente della x"),"")</f>
        <v>dividendo entrambi i membri per il coefficiente della x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46"/>
      <c r="W41" s="46"/>
    </row>
    <row r="42" spans="1:2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72" customFormat="1" ht="18.75" thickBot="1">
      <c r="A43" s="70"/>
      <c r="B43" s="70"/>
      <c r="C43" s="121">
        <f>IF(A41&lt;&gt;"",IF($B$38&lt;&gt;0,$B$38,IF(J38=0,"l'equazione è indeterminata","l'equazione è impossibile")),"")</f>
        <v>-21</v>
      </c>
      <c r="D43" s="122"/>
      <c r="E43" s="122"/>
      <c r="F43" s="122"/>
      <c r="G43" s="122"/>
      <c r="H43" s="122"/>
      <c r="I43" s="43" t="str">
        <f>IF(AND(A41&lt;&gt;"",B38&lt;&gt;0),I38,"")</f>
        <v>=</v>
      </c>
      <c r="J43" s="73">
        <f>IF(AND(A41&lt;&gt;"",B38&lt;&gt;0),J38,"")</f>
        <v>96</v>
      </c>
      <c r="K43" s="74"/>
      <c r="L43" s="75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</row>
    <row r="44" spans="1:23" ht="13.5" thickTop="1">
      <c r="A44" s="46"/>
      <c r="B44" s="46"/>
      <c r="C44" s="46"/>
      <c r="D44" s="46"/>
      <c r="E44" s="46"/>
      <c r="F44" s="46"/>
      <c r="G44" s="55">
        <f>IF(A41&lt;&gt;"",IF($B$38&lt;&gt;0,$B$38,""),"")</f>
        <v>-21</v>
      </c>
      <c r="H44" s="46"/>
      <c r="I44" s="46"/>
      <c r="J44" s="56">
        <f>IF(A35="","",G44)</f>
        <v>-21</v>
      </c>
      <c r="K44" s="56"/>
      <c r="L44" s="57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3.5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58"/>
      <c r="P45" s="46"/>
      <c r="Q45" s="46"/>
      <c r="R45" s="46"/>
      <c r="S45" s="46"/>
      <c r="T45" s="46"/>
      <c r="U45" s="46"/>
      <c r="V45" s="46"/>
      <c r="W45" s="46"/>
    </row>
    <row r="46" spans="1:23" ht="14.25" thickBot="1" thickTop="1">
      <c r="A46" s="46"/>
      <c r="B46" s="46"/>
      <c r="C46" s="46"/>
      <c r="D46" s="46"/>
      <c r="E46" s="46"/>
      <c r="F46" s="46"/>
      <c r="G46" s="46"/>
      <c r="H46" s="41" t="str">
        <f>IF(A41&lt;&gt;"",IF($B$38&lt;&gt;0,H38,""),"")</f>
        <v>x</v>
      </c>
      <c r="I46" s="41" t="str">
        <f>IF(A41&lt;&gt;"",IF($B$38&lt;&gt;0,I43,""),"")</f>
        <v>=</v>
      </c>
      <c r="J46" s="42">
        <f>IF(A41="","",J43/J44)</f>
        <v>-4.571428571428571</v>
      </c>
      <c r="K46" s="59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3.5" thickTop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</sheetData>
  <mergeCells count="23">
    <mergeCell ref="C43:H43"/>
    <mergeCell ref="I22:U22"/>
    <mergeCell ref="B22:G22"/>
    <mergeCell ref="A19:M19"/>
    <mergeCell ref="B38:G38"/>
    <mergeCell ref="J38:S38"/>
    <mergeCell ref="P26:Q26"/>
    <mergeCell ref="J32:K32"/>
    <mergeCell ref="M32:N32"/>
    <mergeCell ref="C32:D32"/>
    <mergeCell ref="A1:M4"/>
    <mergeCell ref="B17:E17"/>
    <mergeCell ref="I17:P17"/>
    <mergeCell ref="E8:H10"/>
    <mergeCell ref="R17:T17"/>
    <mergeCell ref="M6:T6"/>
    <mergeCell ref="M9:T9"/>
    <mergeCell ref="M12:T12"/>
    <mergeCell ref="A41:U41"/>
    <mergeCell ref="A24:K24"/>
    <mergeCell ref="L26:N26"/>
    <mergeCell ref="A29:V29"/>
    <mergeCell ref="A35:O35"/>
  </mergeCells>
  <dataValidations count="5">
    <dataValidation type="list" allowBlank="1" showInputMessage="1" showErrorMessage="1" sqref="F16 N16 Q16 S16">
      <formula1>"+,-"</formula1>
    </dataValidation>
    <dataValidation type="whole" allowBlank="1" showInputMessage="1" showErrorMessage="1" sqref="L16">
      <formula1>-1000</formula1>
      <formula2>1000</formula2>
    </dataValidation>
    <dataValidation type="list" allowBlank="1" showInputMessage="1" showErrorMessage="1" sqref="V16 V21 V26 V32 V38">
      <formula1>"procedi,attendi"</formula1>
    </dataValidation>
    <dataValidation type="list" allowBlank="1" showInputMessage="1" showErrorMessage="1" sqref="N7 P7 R7 T7 N10 P10 R10 T10 N13 P13 R13 T13">
      <formula1>"1,2,3,4,5"</formula1>
    </dataValidation>
    <dataValidation type="whole" allowBlank="1" showInputMessage="1" showErrorMessage="1" sqref="B16 E16 G16 I16 K16 O16 T16">
      <formula1>0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ipsar alghero</dc:creator>
  <cp:keywords/>
  <dc:description/>
  <cp:lastModifiedBy>Luigi Gaudio</cp:lastModifiedBy>
  <dcterms:created xsi:type="dcterms:W3CDTF">2002-11-14T19:10:36Z</dcterms:created>
  <dcterms:modified xsi:type="dcterms:W3CDTF">2003-08-15T07:02:26Z</dcterms:modified>
  <cp:category/>
  <cp:version/>
  <cp:contentType/>
  <cp:contentStatus/>
</cp:coreProperties>
</file>